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F\Dropbox\Mi PC (SERVIDOR)\Documents\AAA Yerena 2024-2027\2025\1er Trimestre 2025 ASEH\Buzon\Vl.1.9 Informacion en Materia de Desempeño\"/>
    </mc:Choice>
  </mc:AlternateContent>
  <bookViews>
    <workbookView xWindow="0" yWindow="0" windowWidth="24000" windowHeight="9735" tabRatio="811"/>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R4" i="22" l="1"/>
  <c r="AR5" i="22"/>
  <c r="AR6" i="22"/>
  <c r="Z4" i="22"/>
  <c r="Z5" i="22"/>
  <c r="Z6" i="22"/>
  <c r="Z7" i="22"/>
  <c r="Z8" i="22"/>
  <c r="W5" i="22"/>
  <c r="W6" i="22"/>
  <c r="W7" i="22"/>
  <c r="W8" i="22"/>
  <c r="W4" i="22"/>
  <c r="AP6" i="22" l="1"/>
  <c r="AP5" i="22"/>
  <c r="AN8" i="22"/>
  <c r="AN7" i="22"/>
  <c r="AN6" i="22"/>
  <c r="AN5" i="22"/>
  <c r="AO5" i="22" s="1"/>
  <c r="AN4" i="22"/>
  <c r="AO4" i="22" s="1"/>
  <c r="AO8" i="22"/>
  <c r="AO7" i="22"/>
  <c r="AO6" i="22"/>
  <c r="AP4" i="22" l="1"/>
  <c r="AJ8" i="22"/>
  <c r="AJ7" i="22"/>
  <c r="AJ6" i="22"/>
  <c r="AJ5" i="22"/>
  <c r="AK5" i="22" s="1"/>
  <c r="AJ4" i="22"/>
  <c r="AK4" i="22" s="1"/>
  <c r="AK6" i="22"/>
  <c r="AK7" i="22"/>
  <c r="AK8" i="22"/>
  <c r="AF8" i="22" l="1"/>
  <c r="AG8" i="22" s="1"/>
  <c r="AF7" i="22"/>
  <c r="AG7" i="22" s="1"/>
  <c r="AF6" i="22"/>
  <c r="AG6" i="22" s="1"/>
  <c r="AF5" i="22"/>
  <c r="AG5" i="22" s="1"/>
  <c r="AF4" i="22"/>
  <c r="AG4" i="22" s="1"/>
  <c r="AB6" i="22" l="1"/>
  <c r="AC6" i="22" s="1"/>
  <c r="F45" i="12" l="1"/>
  <c r="F46" i="12" s="1"/>
  <c r="F42" i="12"/>
  <c r="F43" i="12" s="1"/>
  <c r="F38" i="12"/>
  <c r="F39" i="12" s="1"/>
  <c r="F34" i="12"/>
  <c r="F35" i="12" s="1"/>
  <c r="F30" i="12"/>
  <c r="F31" i="12" s="1"/>
  <c r="AQ8" i="22" l="1"/>
  <c r="AR8" i="22" s="1"/>
  <c r="AQ7" i="22"/>
  <c r="AR7" i="22" s="1"/>
  <c r="AQ6" i="22"/>
  <c r="AQ5" i="22"/>
  <c r="AQ4" i="22"/>
  <c r="AB8" i="22"/>
  <c r="AC8" i="22" s="1"/>
  <c r="AB7" i="22"/>
  <c r="AC7" i="22" s="1"/>
  <c r="AB5" i="22"/>
  <c r="AC5" i="22" s="1"/>
  <c r="AB4" i="22"/>
  <c r="AC4" i="22" s="1"/>
</calcChain>
</file>

<file path=xl/sharedStrings.xml><?xml version="1.0" encoding="utf-8"?>
<sst xmlns="http://schemas.openxmlformats.org/spreadsheetml/2006/main" count="345" uniqueCount="153">
  <si>
    <t>PRIMER TRIMESTRE</t>
  </si>
  <si>
    <t>SEGUNDO TRIMESTRE</t>
  </si>
  <si>
    <t>TERCER TRIMESTRE</t>
  </si>
  <si>
    <t>CUARTO TRIMESTRE</t>
  </si>
  <si>
    <t>REFERENCIA</t>
  </si>
  <si>
    <t>Instructivo de llenado</t>
  </si>
  <si>
    <t>Anual</t>
  </si>
  <si>
    <t>DESCRIPCIÓN</t>
  </si>
  <si>
    <t>OBLIGATORIO</t>
  </si>
  <si>
    <t>SI (Dependiendo del trimestre a entregar)</t>
  </si>
  <si>
    <t>EJEMPLO</t>
  </si>
  <si>
    <t>Ascendente</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</si>
  <si>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</si>
  <si>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</si>
  <si>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</si>
  <si>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</si>
  <si>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</si>
  <si>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</si>
  <si>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</si>
  <si>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</si>
  <si>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</si>
  <si>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</si>
  <si>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</si>
  <si>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</si>
  <si>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</si>
  <si>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</si>
  <si>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</si>
  <si>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</si>
  <si>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</si>
  <si>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</si>
  <si>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</si>
  <si>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</si>
  <si>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</si>
  <si>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</si>
  <si>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</si>
  <si>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</si>
  <si>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</si>
  <si>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</si>
  <si>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</si>
  <si>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</si>
  <si>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</si>
  <si>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</si>
  <si>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</si>
  <si>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</si>
  <si>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</si>
  <si>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</si>
  <si>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</si>
  <si>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</si>
  <si>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</si>
  <si>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</si>
  <si>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</si>
  <si>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</si>
  <si>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</si>
  <si>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</si>
  <si>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</si>
  <si>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</si>
  <si>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</si>
  <si>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</si>
  <si>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</si>
  <si>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</si>
  <si>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</si>
  <si>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</si>
  <si>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</si>
  <si>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</si>
  <si>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</si>
  <si>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</si>
  <si>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</si>
  <si>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</si>
  <si>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</si>
  <si>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</si>
  <si>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</si>
  <si>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</si>
  <si>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</si>
  <si>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</si>
  <si>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</si>
  <si>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</si>
  <si>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</si>
  <si>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</si>
  <si>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</si>
  <si>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</si>
  <si>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</si>
  <si>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</si>
  <si>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</si>
  <si>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</si>
  <si>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</si>
  <si>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</si>
  <si>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</si>
  <si>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</si>
  <si>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</si>
  <si>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</si>
  <si>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</si>
  <si>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</si>
  <si>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</si>
  <si>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</si>
  <si>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</si>
  <si>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</si>
  <si>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</si>
  <si>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</si>
  <si>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</si>
  <si>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</si>
  <si>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</si>
  <si>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</si>
  <si>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</si>
  <si>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</si>
  <si>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</si>
  <si>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</si>
  <si>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</si>
  <si>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</si>
  <si>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</si>
  <si>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</si>
  <si>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</si>
  <si>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</si>
  <si>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</si>
  <si>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</si>
  <si>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</si>
  <si>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</si>
  <si>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</si>
  <si>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</si>
  <si>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</si>
  <si>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Sistema Municipal para el desarrollo Integral de la Familia, Huichapan, Hidalgo</t>
  </si>
  <si>
    <t>Eje  6 " Desarrollo Humano e  igualitario"</t>
  </si>
  <si>
    <t>Asistencia social</t>
  </si>
  <si>
    <t>Alimentacion</t>
  </si>
  <si>
    <t>Educacion</t>
  </si>
  <si>
    <t xml:space="preserve">Salud </t>
  </si>
  <si>
    <t>caic</t>
  </si>
  <si>
    <t>ubr</t>
  </si>
  <si>
    <t>ayudas sociales</t>
  </si>
  <si>
    <t>Desayunos frios</t>
  </si>
  <si>
    <t>Desayunos caliente</t>
  </si>
  <si>
    <t>CAIC</t>
  </si>
  <si>
    <t>UBR</t>
  </si>
  <si>
    <t>BRINDAR EDUCACION A NIÑOS DE 3 AÑOS A 5 AÑOS 11 MESES EN ESTADO DE VULNERABILIDAD</t>
  </si>
  <si>
    <t>BRINDAR REHABILITACION EN LAS DIFERENTES AREAS, LENGUAJE, FISICA, OCUPACIONAL, PSICOLOGICA. ESTIMULACION TEMPRANA PARA PODER BRINDAR UNA MEJOR CALIDAD DE VIDA.</t>
  </si>
  <si>
    <t>BRINDAR AYUDA A PERSONAS DE ESCASOS RECURSOS CON EL APOYO DE  MEDICAMENTOS, GASTOS FUNERARIOS, ESTUDIOS MEDICOS, TRASLADOS.</t>
  </si>
  <si>
    <t xml:space="preserve">BRINDAR DESAYUNOS FRIOS PARA UNA MEJOR CALIDAD NUTRICIA A LOS NIÑOS Y NIÑAS  EN  EDAD ESCOLAR DE LAS COMUNIDADES </t>
  </si>
  <si>
    <t xml:space="preserve">BRINDAR DESAYUNOS CALIENTES PARA UNA MEJOR CALIDAD NUTRICIA A LOS NIÑOS Y NIÑAS  EN  EDAD ESCOLAR DE LAS COMUNIDADES </t>
  </si>
  <si>
    <t>NIÑOS Y NIÑAS M,ATRICULADOS</t>
  </si>
  <si>
    <t>TODA LA POBLACION</t>
  </si>
  <si>
    <t>POBLACION EN EDAD ESCOLAR</t>
  </si>
  <si>
    <t>CAIC01</t>
  </si>
  <si>
    <t>UBR01</t>
  </si>
  <si>
    <t>AYU01</t>
  </si>
  <si>
    <t>DESF01</t>
  </si>
  <si>
    <t>DESC01</t>
  </si>
  <si>
    <t>OFICINAS CENTRALES</t>
  </si>
  <si>
    <t>Las unidades administrativas del sistema DIF Huichapan, que administra recursos del municipio e implementa el PBR-SED municipal.Contribuir para que las personas mas vulnerables tengan acceso a los servicios de asistencia social, Brindar Servicio de Salud Asistencial y Educativo, a la población de lo necesita, Acercar los servicios de rehabilitación integral a las personas con discapacidad permanente o eventual para lograr la integración a sus actividades en el menor tiempo posible.</t>
  </si>
  <si>
    <t xml:space="preserve">El proposito de este indicador es para poder atender a niños y niñas desde los 3 años hasta los 5 años 11 meses, sus componentes son principalmente las maestras de atencion, cocina, vigilante, etc. Para poder realizar el calculo lo hacemos de esta manera: la matricula estimada en base de PBR entre la matricula actual a la fecha del periodo que se presenta </t>
  </si>
  <si>
    <t xml:space="preserve">El proposito de este indicador es realizar rehabilitaciones en lenguajes y estimulacion temprana para mejorar su calidad de vida, sus componentes son principalmente la doctora, las terapeutas, asistentes, vigilante, etc. Para poder realizar el calculo lo hacemos de esta manera: la cantidad de consultas estimada en base de PBR entre la cantidad de consultas actuales a la fecha del periodo que se presenta </t>
  </si>
  <si>
    <t xml:space="preserve">El proposito de este indicador es el de ayudar a personas de escasos recursos en nuestras areas, sus componentes son principalmente la presidenta, directora, personal profesional, asistentes, vigilante, etc. Para poder realizar el calculo lo hacemos de esta manera: la cantidad de personas atendidas estimada en base de PBR entre la cantidad de personal atendido a la fecha del periodo que se presenta </t>
  </si>
  <si>
    <t xml:space="preserve">El proposito de este indicador es el de llevar los desayuno frios a las escuelas, sus componentes son principalmente la presidenta, directora, asistentes de control, vigilante, etc. Para poder realizar el calculo lo hacemos de esta manera: la cantidad de niños y niñas que reciben este programa estimada en base de PBR entre la cantidad de niños y niñas que reciben el programa a la fecha del periodo que se presenta </t>
  </si>
  <si>
    <t xml:space="preserve">El proposito de este indicador es el de llevar los desayunos calientes a cocinas de las escuelas, sus componentes son principalmente la presidenta, directora, asistentes de control, vigilante, etc. Para poder realizar el calculo lo hacemos de esta manera: la cantidad de niños y niñas que reciben este programa estimada en base de PBR entre la cantidad de niños y niñas que reciben el programa a la fecha del periodo que se presenta </t>
  </si>
  <si>
    <t>1er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</si>
</sst>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9"/>
      <color indexed="8"/>
      <name val="Arial Narrow"/>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81">
    <xf numFmtId="0" fontId="0" fillId="0" borderId="0" xfId="0"/>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3" fillId="0" borderId="2" xfId="0" applyFont="1" applyBorder="1" applyAlignment="1">
      <alignment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22" fillId="12" borderId="2" xfId="0" applyFont="1" applyFill="1" applyBorder="1" applyAlignment="1">
      <alignment vertical="center" wrapText="1"/>
    </xf>
    <xf numFmtId="0" fontId="22" fillId="12" borderId="2" xfId="0" applyFont="1" applyFill="1" applyBorder="1" applyAlignment="1">
      <alignment vertical="center"/>
    </xf>
    <xf numFmtId="9" fontId="13" fillId="12" borderId="2" xfId="0" applyNumberFormat="1" applyFont="1" applyFill="1" applyBorder="1" applyAlignment="1">
      <alignment horizontal="center" vertical="center" wrapText="1"/>
    </xf>
    <xf numFmtId="1" fontId="13" fillId="0" borderId="2" xfId="3" applyNumberFormat="1" applyFont="1" applyBorder="1" applyAlignment="1">
      <alignment horizontal="center" vertical="center" wrapText="1"/>
    </xf>
    <xf numFmtId="1" fontId="13" fillId="12" borderId="2" xfId="0" applyNumberFormat="1" applyFont="1" applyFill="1" applyBorder="1" applyAlignment="1">
      <alignment horizontal="center" vertical="center" wrapText="1"/>
    </xf>
    <xf numFmtId="0" fontId="22" fillId="12" borderId="2" xfId="0" applyFont="1" applyFill="1" applyBorder="1" applyAlignment="1">
      <alignment horizontal="center"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cellXfs>
  <cellStyles count="24">
    <cellStyle name="Millares" xfId="1" builtinId="3" customBuiltin="1"/>
    <cellStyle name="Millares 2" xfId="4"/>
    <cellStyle name="Millares 3" xfId="19"/>
    <cellStyle name="Millares 4" xfId="23"/>
    <cellStyle name="Moneda 2" xfId="5"/>
    <cellStyle name="Normal" xfId="0" builtinId="0" customBuiltin="1"/>
    <cellStyle name="Normal 2" xfId="3"/>
    <cellStyle name="Normal 2 2" xfId="10"/>
    <cellStyle name="Normal 2 3" xfId="12"/>
    <cellStyle name="Normal 2 4" xfId="18"/>
    <cellStyle name="Normal 3" xfId="6"/>
    <cellStyle name="Normal 4" xfId="8"/>
    <cellStyle name="Normal 4 2" xfId="2"/>
    <cellStyle name="Normal 4 2 2" xfId="9"/>
    <cellStyle name="Normal 4 2 3" xfId="13"/>
    <cellStyle name="Normal 4 2 4" xfId="20"/>
    <cellStyle name="Normal 4 3" xfId="21"/>
    <cellStyle name="Normal 5" xfId="11"/>
    <cellStyle name="Normal 6" xfId="15"/>
    <cellStyle name="Normal 7" xfId="16"/>
    <cellStyle name="Normal 8" xfId="17"/>
    <cellStyle name="Normal 9" xfId="22"/>
    <cellStyle name="Porcentaje" xfId="7" builtinId="5" customBuiltin="1"/>
    <cellStyle name="Porcentaje 2" xfId="14"/>
  </cellStyles>
  <dxfs count="16">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R8"/>
  <sheetViews>
    <sheetView tabSelected="1" zoomScale="60" zoomScaleNormal="60" workbookViewId="0"/>
  </sheetViews>
  <sheetFormatPr baseColWidth="10" defaultRowHeight="15"/>
  <cols>
    <col min="1" max="1" width="17.7109375" customWidth="1"/>
    <col min="2" max="2" width="8.28515625" customWidth="1"/>
    <col min="3" max="3" width="10.7109375" customWidth="1"/>
    <col min="4" max="4" width="18.7109375" customWidth="1"/>
    <col min="5" max="5" width="13.28515625" customWidth="1"/>
    <col min="6" max="6" width="13.85546875" customWidth="1"/>
    <col min="7" max="7" width="37" customWidth="1"/>
    <col min="8" max="8" width="38.28515625" customWidth="1"/>
    <col min="9" max="9" width="9.140625" customWidth="1"/>
    <col min="10" max="10" width="13.28515625" customWidth="1"/>
    <col min="11" max="11" width="21.28515625" customWidth="1"/>
    <col min="12" max="12" width="17.140625" customWidth="1"/>
    <col min="13" max="13" width="13.28515625" customWidth="1"/>
    <col min="14" max="14" width="11" style="1" customWidth="1"/>
    <col min="15" max="15" width="12.140625" style="1" customWidth="1"/>
    <col min="16" max="16" width="8.85546875" style="1" bestFit="1" customWidth="1"/>
    <col min="17" max="17" width="6.5703125" style="1" customWidth="1"/>
    <col min="18" max="18" width="31.28515625" style="1" customWidth="1"/>
    <col min="19" max="22" width="12.7109375" style="1" customWidth="1"/>
    <col min="23" max="23" width="10.85546875" style="1" customWidth="1"/>
    <col min="24" max="25" width="12.28515625" style="1" customWidth="1"/>
    <col min="26" max="41" width="12.85546875" style="1" customWidth="1"/>
    <col min="42" max="44" width="12.7109375" customWidth="1"/>
  </cols>
  <sheetData>
    <row r="1" spans="1:44" ht="67.150000000000006" customHeight="1">
      <c r="A1" s="34"/>
      <c r="B1" s="34"/>
      <c r="C1" s="36" t="s">
        <v>70</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row>
    <row r="2" spans="1:44" ht="15" customHeight="1">
      <c r="A2" s="49" t="s">
        <v>76</v>
      </c>
      <c r="B2" s="50"/>
      <c r="C2" s="50"/>
      <c r="D2" s="50"/>
      <c r="E2" s="51"/>
      <c r="F2" s="56" t="s">
        <v>50</v>
      </c>
      <c r="G2" s="57"/>
      <c r="H2" s="57"/>
      <c r="I2" s="57"/>
      <c r="J2" s="57"/>
      <c r="K2" s="57"/>
      <c r="L2" s="57"/>
      <c r="M2" s="57"/>
      <c r="N2" s="57"/>
      <c r="O2" s="57"/>
      <c r="P2" s="57"/>
      <c r="Q2" s="57"/>
      <c r="R2" s="58"/>
      <c r="S2" s="59" t="s">
        <v>43</v>
      </c>
      <c r="T2" s="60"/>
      <c r="U2" s="60"/>
      <c r="V2" s="60"/>
      <c r="W2" s="60"/>
      <c r="X2" s="60"/>
      <c r="Y2" s="61"/>
      <c r="Z2" s="53" t="s">
        <v>0</v>
      </c>
      <c r="AA2" s="54"/>
      <c r="AB2" s="54"/>
      <c r="AC2" s="55"/>
      <c r="AD2" s="53" t="s">
        <v>1</v>
      </c>
      <c r="AE2" s="54"/>
      <c r="AF2" s="54"/>
      <c r="AG2" s="55"/>
      <c r="AH2" s="53" t="s">
        <v>2</v>
      </c>
      <c r="AI2" s="54"/>
      <c r="AJ2" s="54"/>
      <c r="AK2" s="55"/>
      <c r="AL2" s="53" t="s">
        <v>3</v>
      </c>
      <c r="AM2" s="54"/>
      <c r="AN2" s="54"/>
      <c r="AO2" s="55"/>
      <c r="AP2" s="52" t="s">
        <v>42</v>
      </c>
      <c r="AQ2" s="52"/>
      <c r="AR2" s="52"/>
    </row>
    <row r="3" spans="1:44" s="2" customFormat="1" ht="74.25" customHeight="1">
      <c r="A3" s="16" t="s">
        <v>71</v>
      </c>
      <c r="B3" s="37" t="s">
        <v>72</v>
      </c>
      <c r="C3" s="37" t="s">
        <v>73</v>
      </c>
      <c r="D3" s="16" t="s">
        <v>117</v>
      </c>
      <c r="E3" s="16" t="s">
        <v>74</v>
      </c>
      <c r="F3" s="17" t="s">
        <v>85</v>
      </c>
      <c r="G3" s="17" t="s">
        <v>86</v>
      </c>
      <c r="H3" s="17" t="s">
        <v>87</v>
      </c>
      <c r="I3" s="15" t="s">
        <v>88</v>
      </c>
      <c r="J3" s="15" t="s">
        <v>89</v>
      </c>
      <c r="K3" s="17" t="s">
        <v>90</v>
      </c>
      <c r="L3" s="17" t="s">
        <v>91</v>
      </c>
      <c r="M3" s="38" t="s">
        <v>92</v>
      </c>
      <c r="N3" s="38" t="s">
        <v>93</v>
      </c>
      <c r="O3" s="38" t="s">
        <v>94</v>
      </c>
      <c r="P3" s="38" t="s">
        <v>95</v>
      </c>
      <c r="Q3" s="38" t="s">
        <v>96</v>
      </c>
      <c r="R3" s="38" t="s">
        <v>97</v>
      </c>
      <c r="S3" s="39" t="s">
        <v>98</v>
      </c>
      <c r="T3" s="40" t="s">
        <v>99</v>
      </c>
      <c r="U3" s="40" t="s">
        <v>100</v>
      </c>
      <c r="V3" s="40" t="s">
        <v>101</v>
      </c>
      <c r="W3" s="39" t="s">
        <v>102</v>
      </c>
      <c r="X3" s="39" t="s">
        <v>103</v>
      </c>
      <c r="Y3" s="39" t="s">
        <v>104</v>
      </c>
      <c r="Z3" s="18" t="s">
        <v>105</v>
      </c>
      <c r="AA3" s="18" t="s">
        <v>106</v>
      </c>
      <c r="AB3" s="18" t="s">
        <v>107</v>
      </c>
      <c r="AC3" s="18" t="s">
        <v>108</v>
      </c>
      <c r="AD3" s="18" t="s">
        <v>105</v>
      </c>
      <c r="AE3" s="18" t="s">
        <v>106</v>
      </c>
      <c r="AF3" s="18" t="s">
        <v>107</v>
      </c>
      <c r="AG3" s="18" t="s">
        <v>108</v>
      </c>
      <c r="AH3" s="18" t="s">
        <v>105</v>
      </c>
      <c r="AI3" s="18" t="s">
        <v>106</v>
      </c>
      <c r="AJ3" s="18" t="s">
        <v>107</v>
      </c>
      <c r="AK3" s="18" t="s">
        <v>108</v>
      </c>
      <c r="AL3" s="18" t="s">
        <v>105</v>
      </c>
      <c r="AM3" s="18" t="s">
        <v>106</v>
      </c>
      <c r="AN3" s="18" t="s">
        <v>107</v>
      </c>
      <c r="AO3" s="18" t="s">
        <v>108</v>
      </c>
      <c r="AP3" s="39" t="s">
        <v>109</v>
      </c>
      <c r="AQ3" s="39" t="s">
        <v>110</v>
      </c>
      <c r="AR3" s="41" t="s">
        <v>108</v>
      </c>
    </row>
    <row r="4" spans="1:44" ht="191.25" customHeight="1">
      <c r="A4" s="26" t="s">
        <v>119</v>
      </c>
      <c r="B4" s="6">
        <v>2025</v>
      </c>
      <c r="C4" s="27" t="s">
        <v>152</v>
      </c>
      <c r="D4" s="27" t="s">
        <v>120</v>
      </c>
      <c r="E4" s="27" t="s">
        <v>123</v>
      </c>
      <c r="F4" s="27" t="s">
        <v>130</v>
      </c>
      <c r="G4" s="6" t="s">
        <v>147</v>
      </c>
      <c r="H4" s="6" t="s">
        <v>146</v>
      </c>
      <c r="I4" s="6" t="s">
        <v>140</v>
      </c>
      <c r="J4" s="48" t="s">
        <v>125</v>
      </c>
      <c r="K4" s="44" t="s">
        <v>137</v>
      </c>
      <c r="L4" s="43" t="s">
        <v>132</v>
      </c>
      <c r="M4" s="6" t="s">
        <v>26</v>
      </c>
      <c r="N4" s="6" t="s">
        <v>35</v>
      </c>
      <c r="O4" s="6" t="s">
        <v>6</v>
      </c>
      <c r="P4" s="6">
        <v>58</v>
      </c>
      <c r="Q4" s="6">
        <v>2025</v>
      </c>
      <c r="R4" s="6" t="s">
        <v>130</v>
      </c>
      <c r="S4" s="6" t="s">
        <v>11</v>
      </c>
      <c r="T4" s="29">
        <v>0.5</v>
      </c>
      <c r="U4" s="29">
        <v>0.9</v>
      </c>
      <c r="V4" s="29">
        <v>1.3</v>
      </c>
      <c r="W4" s="46">
        <f>+P4</f>
        <v>58</v>
      </c>
      <c r="X4" s="46">
        <v>58</v>
      </c>
      <c r="Y4" s="28" t="s">
        <v>60</v>
      </c>
      <c r="Z4" s="47">
        <f>+X4</f>
        <v>58</v>
      </c>
      <c r="AA4" s="22">
        <v>54</v>
      </c>
      <c r="AB4" s="23">
        <f>IF(AA4=0,0,IFERROR(AA4/Z4,""))</f>
        <v>0.93103448275862066</v>
      </c>
      <c r="AC4" s="25" t="str">
        <f t="shared" ref="AC4:AC8" si="0">IF(AB4="","",IF(AB4&gt;1.3,"Rojo",IF($S4="Ascendente",IF(AND(AB4=0,AB4=0),0,IF(AND(AB4&lt;=$T4,AB4&gt;0),"Rojo",IF(AND(AB4&gt;$T4,AB4&lt;=$U4),"Amarillo",IF(AND(AB4&gt;$U4,AB4&lt;=$V4),"Verde")))),IF($S4="Descendente",IF(AND(AB4&gt;=$V4,AB4&lt;$U4),"Verde",IF(AND(AB4&gt;=$U4,AB4&lt;$T4),"Amarillo",IF(AND(AB4&gt;=$T4,AB4&gt;1.3),"Rojo",0)))))))</f>
        <v>Verde</v>
      </c>
      <c r="AD4" s="22"/>
      <c r="AE4" s="22"/>
      <c r="AF4" s="23">
        <f>IF(AE4=0,0,IFERROR(AE4/AD4,""))</f>
        <v>0</v>
      </c>
      <c r="AG4" s="25">
        <f t="shared" ref="AG4:AG8" si="1">IF(AF4="","",IF(AF4&gt;1.3,"Rojo",IF($S4="Ascendente",IF(AND(AF4=0,AF4=0),0,IF(AND(AF4&lt;=$T4,AF4&gt;0),"Rojo",IF(AND(AF4&gt;$T4,AF4&lt;=$U4),"Amarillo",IF(AND(AF4&gt;$U4,AF4&lt;=$V4),"Verde")))),IF($S4="Descendente",IF(AND(AF4&gt;=$V4,AF4&lt;$U4),"Verde",IF(AND(AF4&gt;=$U4,AF4&lt;$T4),"Amarillo",IF(AND(AF4&gt;=$T4,AF4&gt;1.3),"Rojo",0)))))))</f>
        <v>0</v>
      </c>
      <c r="AH4" s="22"/>
      <c r="AI4" s="22"/>
      <c r="AJ4" s="23">
        <f>IF(AI4=0,0,IFERROR(AI4/AH4,""))</f>
        <v>0</v>
      </c>
      <c r="AK4" s="25">
        <f t="shared" ref="AK4:AK8" si="2">IF(AJ4="","",IF(AJ4&gt;1.3,"Rojo",IF($S4="Ascendente",IF(AND(AJ4=0,AJ4=0),0,IF(AND(AJ4&lt;=$T4,AJ4&gt;0),"Rojo",IF(AND(AJ4&gt;$T4,AJ4&lt;=$U4),"Amarillo",IF(AND(AJ4&gt;$U4,AJ4&lt;=$V4),"Verde")))),IF($S4="Descendente",IF(AND(AJ4&gt;=$V4,AJ4&lt;$U4),"Verde",IF(AND(AJ4&gt;=$U4,AJ4&lt;$T4),"Amarillo",IF(AND(AJ4&gt;=$T4,AJ4&gt;1.3),"Rojo",0)))))))</f>
        <v>0</v>
      </c>
      <c r="AL4" s="22"/>
      <c r="AM4" s="22"/>
      <c r="AN4" s="23">
        <f>IF(AM4=0,0,IFERROR(AM4/AL4,""))</f>
        <v>0</v>
      </c>
      <c r="AO4" s="25">
        <f t="shared" ref="AO4:AO8" si="3">IF(AN4="","",IF(AN4&gt;1.3,"Rojo",IF($S4="Ascendente",IF(AND(AN4=0,AN4=0),0,IF(AND(AN4&lt;=$T4,AN4&gt;0),"Rojo",IF(AND(AN4&gt;$T4,AN4&lt;=$U4),"Amarillo",IF(AND(AN4&gt;$U4,AN4&lt;=$V4),"Verde")))),IF($S4="Descendente",IF(AND(AN4&gt;=$V4,AN4&lt;$U4),"Verde",IF(AND(AN4&gt;=$U4,AN4&lt;$T4),"Amarillo",IF(AND(AN4&gt;=$T4,AN4&gt;1.3),"Rojo",0)))))))</f>
        <v>0</v>
      </c>
      <c r="AP4" s="45">
        <f>+AN4</f>
        <v>0</v>
      </c>
      <c r="AQ4" s="24">
        <f>IF(AP4=0,0,IFERROR(AP4/X4,""))</f>
        <v>0</v>
      </c>
      <c r="AR4" s="25">
        <f t="shared" ref="AR4:AR8" si="4">IF(AQ4="","",IF(AQ4&gt;1.3,"Rojo",IF($S4="Ascendente",IF(AND(AQ4=0,AQ4=0),0,IF(AND(AQ4&lt;=$T4,AQ4&gt;0),"Rojo",IF(AND(AQ4&gt;$T4,AQ4&lt;=$U4),"Amarillo",IF(AND(AQ4&gt;$U4,AQ4&lt;=$V4),"Verde")))),IF($S4="Descendente",IF(AND(AQ4&gt;=$V4,AQ4&lt;$U4),"Verde",IF(AND(AQ4&gt;=$U4,AQ4&lt;$T4),"Amarillo",IF(AND(AQ4&gt;=$T4,AQ4&gt;1.3),"Rojo",0)))))))</f>
        <v>0</v>
      </c>
    </row>
    <row r="5" spans="1:44" ht="192.75" customHeight="1">
      <c r="A5" s="26" t="s">
        <v>119</v>
      </c>
      <c r="B5" s="6">
        <v>2025</v>
      </c>
      <c r="C5" s="27" t="s">
        <v>152</v>
      </c>
      <c r="D5" s="27" t="s">
        <v>120</v>
      </c>
      <c r="E5" s="27" t="s">
        <v>124</v>
      </c>
      <c r="F5" s="27" t="s">
        <v>131</v>
      </c>
      <c r="G5" s="6" t="s">
        <v>148</v>
      </c>
      <c r="H5" s="6" t="s">
        <v>146</v>
      </c>
      <c r="I5" s="6" t="s">
        <v>141</v>
      </c>
      <c r="J5" s="48" t="s">
        <v>126</v>
      </c>
      <c r="K5" s="44" t="s">
        <v>138</v>
      </c>
      <c r="L5" s="43" t="s">
        <v>133</v>
      </c>
      <c r="M5" s="6" t="s">
        <v>26</v>
      </c>
      <c r="N5" s="6" t="s">
        <v>35</v>
      </c>
      <c r="O5" s="6" t="s">
        <v>6</v>
      </c>
      <c r="P5" s="6">
        <v>3150</v>
      </c>
      <c r="Q5" s="6">
        <v>2025</v>
      </c>
      <c r="R5" s="6" t="s">
        <v>131</v>
      </c>
      <c r="S5" s="6" t="s">
        <v>11</v>
      </c>
      <c r="T5" s="29">
        <v>0.69989999999999997</v>
      </c>
      <c r="U5" s="29">
        <v>0.89990000000000003</v>
      </c>
      <c r="V5" s="29">
        <v>1.3</v>
      </c>
      <c r="W5" s="46">
        <f t="shared" ref="W5:W8" si="5">+P5</f>
        <v>3150</v>
      </c>
      <c r="X5" s="46">
        <v>3150</v>
      </c>
      <c r="Y5" s="28" t="s">
        <v>65</v>
      </c>
      <c r="Z5" s="47">
        <f t="shared" ref="Z5:Z8" si="6">+X5</f>
        <v>3150</v>
      </c>
      <c r="AA5" s="22">
        <v>805</v>
      </c>
      <c r="AB5" s="23">
        <f t="shared" ref="AB5:AB8" si="7">IF(AA5=0,0,IFERROR(AA5/Z5,""))</f>
        <v>0.25555555555555554</v>
      </c>
      <c r="AC5" s="25" t="str">
        <f t="shared" si="0"/>
        <v>Rojo</v>
      </c>
      <c r="AD5" s="22"/>
      <c r="AE5" s="22"/>
      <c r="AF5" s="23">
        <f t="shared" ref="AF5" si="8">IF(AE5=0,0,IFERROR(AE5/AD5,""))</f>
        <v>0</v>
      </c>
      <c r="AG5" s="25">
        <f t="shared" si="1"/>
        <v>0</v>
      </c>
      <c r="AH5" s="22"/>
      <c r="AI5" s="22"/>
      <c r="AJ5" s="23">
        <f t="shared" ref="AJ5" si="9">IF(AI5=0,0,IFERROR(AI5/AH5,""))</f>
        <v>0</v>
      </c>
      <c r="AK5" s="25">
        <f t="shared" si="2"/>
        <v>0</v>
      </c>
      <c r="AL5" s="22"/>
      <c r="AM5" s="22"/>
      <c r="AN5" s="23">
        <f t="shared" ref="AN5" si="10">IF(AM5=0,0,IFERROR(AM5/AL5,""))</f>
        <v>0</v>
      </c>
      <c r="AO5" s="25">
        <f t="shared" si="3"/>
        <v>0</v>
      </c>
      <c r="AP5" s="22">
        <f>+AM5</f>
        <v>0</v>
      </c>
      <c r="AQ5" s="24">
        <f>IF(AP5=0,0,IFERROR(AP5/X5,""))</f>
        <v>0</v>
      </c>
      <c r="AR5" s="25">
        <f t="shared" si="4"/>
        <v>0</v>
      </c>
    </row>
    <row r="6" spans="1:44" ht="189" customHeight="1">
      <c r="A6" s="26" t="s">
        <v>119</v>
      </c>
      <c r="B6" s="6">
        <v>2025</v>
      </c>
      <c r="C6" s="27" t="s">
        <v>152</v>
      </c>
      <c r="D6" s="27" t="s">
        <v>120</v>
      </c>
      <c r="E6" s="27" t="s">
        <v>121</v>
      </c>
      <c r="F6" s="27" t="s">
        <v>127</v>
      </c>
      <c r="G6" s="6" t="s">
        <v>149</v>
      </c>
      <c r="H6" s="6" t="s">
        <v>146</v>
      </c>
      <c r="I6" s="6" t="s">
        <v>142</v>
      </c>
      <c r="J6" s="48" t="s">
        <v>127</v>
      </c>
      <c r="K6" s="44" t="s">
        <v>138</v>
      </c>
      <c r="L6" s="43" t="s">
        <v>134</v>
      </c>
      <c r="M6" s="6" t="s">
        <v>26</v>
      </c>
      <c r="N6" s="6" t="s">
        <v>35</v>
      </c>
      <c r="O6" s="6" t="s">
        <v>6</v>
      </c>
      <c r="P6" s="46">
        <v>120</v>
      </c>
      <c r="Q6" s="6">
        <v>2025</v>
      </c>
      <c r="R6" s="28" t="s">
        <v>145</v>
      </c>
      <c r="S6" s="6" t="s">
        <v>11</v>
      </c>
      <c r="T6" s="29">
        <v>0.69989999999999997</v>
      </c>
      <c r="U6" s="29">
        <v>0.9</v>
      </c>
      <c r="V6" s="29">
        <v>1.3</v>
      </c>
      <c r="W6" s="46">
        <f t="shared" si="5"/>
        <v>120</v>
      </c>
      <c r="X6" s="46">
        <v>120</v>
      </c>
      <c r="Y6" s="28" t="s">
        <v>65</v>
      </c>
      <c r="Z6" s="47">
        <f t="shared" si="6"/>
        <v>120</v>
      </c>
      <c r="AA6" s="22">
        <v>28</v>
      </c>
      <c r="AB6" s="23">
        <f>IF(AA6=0,0,IFERROR(AA6/Z6,""))</f>
        <v>0.23333333333333334</v>
      </c>
      <c r="AC6" s="25" t="str">
        <f t="shared" si="0"/>
        <v>Rojo</v>
      </c>
      <c r="AD6" s="22"/>
      <c r="AE6" s="22"/>
      <c r="AF6" s="23">
        <f>IF(AE6=0,0,IFERROR(AE6/AD6,""))</f>
        <v>0</v>
      </c>
      <c r="AG6" s="25">
        <f t="shared" si="1"/>
        <v>0</v>
      </c>
      <c r="AH6" s="22"/>
      <c r="AI6" s="22"/>
      <c r="AJ6" s="23">
        <f>IF(AI6=0,0,IFERROR(AI6/AH6,""))</f>
        <v>0</v>
      </c>
      <c r="AK6" s="25">
        <f t="shared" si="2"/>
        <v>0</v>
      </c>
      <c r="AL6" s="22"/>
      <c r="AM6" s="22"/>
      <c r="AN6" s="23">
        <f>IF(AM6=0,0,IFERROR(AM6/AL6,""))</f>
        <v>0</v>
      </c>
      <c r="AO6" s="25">
        <f t="shared" si="3"/>
        <v>0</v>
      </c>
      <c r="AP6" s="22">
        <f>+AM6</f>
        <v>0</v>
      </c>
      <c r="AQ6" s="24">
        <f>IF(AP6=0,0,IFERROR(AP6/X6,""))</f>
        <v>0</v>
      </c>
      <c r="AR6" s="25">
        <f t="shared" si="4"/>
        <v>0</v>
      </c>
    </row>
    <row r="7" spans="1:44" ht="213.75">
      <c r="A7" s="26" t="s">
        <v>119</v>
      </c>
      <c r="B7" s="6">
        <v>2025</v>
      </c>
      <c r="C7" s="27" t="s">
        <v>152</v>
      </c>
      <c r="D7" s="27" t="s">
        <v>120</v>
      </c>
      <c r="E7" s="27" t="s">
        <v>122</v>
      </c>
      <c r="F7" s="27" t="s">
        <v>128</v>
      </c>
      <c r="G7" s="6" t="s">
        <v>150</v>
      </c>
      <c r="H7" s="6" t="s">
        <v>146</v>
      </c>
      <c r="I7" s="6" t="s">
        <v>143</v>
      </c>
      <c r="J7" s="48" t="s">
        <v>128</v>
      </c>
      <c r="K7" s="44" t="s">
        <v>139</v>
      </c>
      <c r="L7" s="43" t="s">
        <v>135</v>
      </c>
      <c r="M7" s="6" t="s">
        <v>26</v>
      </c>
      <c r="N7" s="6" t="s">
        <v>35</v>
      </c>
      <c r="O7" s="6" t="s">
        <v>6</v>
      </c>
      <c r="P7" s="46">
        <v>1206</v>
      </c>
      <c r="Q7" s="6">
        <v>2025</v>
      </c>
      <c r="R7" s="28" t="s">
        <v>145</v>
      </c>
      <c r="S7" s="6" t="s">
        <v>11</v>
      </c>
      <c r="T7" s="29">
        <v>0.69989999999999997</v>
      </c>
      <c r="U7" s="29">
        <v>0.9</v>
      </c>
      <c r="V7" s="29">
        <v>1.3</v>
      </c>
      <c r="W7" s="46">
        <f t="shared" si="5"/>
        <v>1206</v>
      </c>
      <c r="X7" s="46">
        <v>1206</v>
      </c>
      <c r="Y7" s="28" t="s">
        <v>65</v>
      </c>
      <c r="Z7" s="47">
        <f t="shared" si="6"/>
        <v>1206</v>
      </c>
      <c r="AA7" s="22">
        <v>1206</v>
      </c>
      <c r="AB7" s="23">
        <f t="shared" si="7"/>
        <v>1</v>
      </c>
      <c r="AC7" s="25" t="str">
        <f t="shared" si="0"/>
        <v>Verde</v>
      </c>
      <c r="AD7" s="22"/>
      <c r="AE7" s="22"/>
      <c r="AF7" s="23">
        <f t="shared" ref="AF7:AF8" si="11">IF(AE7=0,0,IFERROR(AE7/AD7,""))</f>
        <v>0</v>
      </c>
      <c r="AG7" s="25">
        <f t="shared" si="1"/>
        <v>0</v>
      </c>
      <c r="AH7" s="22"/>
      <c r="AI7" s="22"/>
      <c r="AJ7" s="23">
        <f t="shared" ref="AJ7:AJ8" si="12">IF(AI7=0,0,IFERROR(AI7/AH7,""))</f>
        <v>0</v>
      </c>
      <c r="AK7" s="25">
        <f t="shared" si="2"/>
        <v>0</v>
      </c>
      <c r="AL7" s="22"/>
      <c r="AM7" s="22"/>
      <c r="AN7" s="23">
        <f t="shared" ref="AN7:AN8" si="13">IF(AM7=0,0,IFERROR(AM7/AL7,""))</f>
        <v>0</v>
      </c>
      <c r="AO7" s="25">
        <f t="shared" si="3"/>
        <v>0</v>
      </c>
      <c r="AP7" s="22">
        <v>1206</v>
      </c>
      <c r="AQ7" s="24">
        <f>IF(AP7=0,0,IFERROR(AP7/X7,""))</f>
        <v>1</v>
      </c>
      <c r="AR7" s="25" t="str">
        <f t="shared" si="4"/>
        <v>Verde</v>
      </c>
    </row>
    <row r="8" spans="1:44" ht="187.5" customHeight="1">
      <c r="A8" s="26" t="s">
        <v>119</v>
      </c>
      <c r="B8" s="6">
        <v>2025</v>
      </c>
      <c r="C8" s="27" t="s">
        <v>152</v>
      </c>
      <c r="D8" s="27" t="s">
        <v>120</v>
      </c>
      <c r="E8" s="27" t="s">
        <v>122</v>
      </c>
      <c r="F8" s="27" t="s">
        <v>129</v>
      </c>
      <c r="G8" s="6" t="s">
        <v>151</v>
      </c>
      <c r="H8" s="6" t="s">
        <v>146</v>
      </c>
      <c r="I8" s="6" t="s">
        <v>144</v>
      </c>
      <c r="J8" s="48" t="s">
        <v>129</v>
      </c>
      <c r="K8" s="44" t="s">
        <v>139</v>
      </c>
      <c r="L8" s="43" t="s">
        <v>136</v>
      </c>
      <c r="M8" s="6" t="s">
        <v>26</v>
      </c>
      <c r="N8" s="6" t="s">
        <v>35</v>
      </c>
      <c r="O8" s="6" t="s">
        <v>6</v>
      </c>
      <c r="P8" s="46">
        <v>343</v>
      </c>
      <c r="Q8" s="6">
        <v>2025</v>
      </c>
      <c r="R8" s="28" t="s">
        <v>145</v>
      </c>
      <c r="S8" s="6" t="s">
        <v>11</v>
      </c>
      <c r="T8" s="29">
        <v>0.69989999999999997</v>
      </c>
      <c r="U8" s="29">
        <v>0.9</v>
      </c>
      <c r="V8" s="29">
        <v>1.3</v>
      </c>
      <c r="W8" s="46">
        <f t="shared" si="5"/>
        <v>343</v>
      </c>
      <c r="X8" s="46">
        <v>343</v>
      </c>
      <c r="Y8" s="28" t="s">
        <v>65</v>
      </c>
      <c r="Z8" s="47">
        <f t="shared" si="6"/>
        <v>343</v>
      </c>
      <c r="AA8" s="22">
        <v>343</v>
      </c>
      <c r="AB8" s="23">
        <f t="shared" si="7"/>
        <v>1</v>
      </c>
      <c r="AC8" s="25" t="str">
        <f t="shared" si="0"/>
        <v>Verde</v>
      </c>
      <c r="AD8" s="22"/>
      <c r="AE8" s="22"/>
      <c r="AF8" s="23">
        <f t="shared" si="11"/>
        <v>0</v>
      </c>
      <c r="AG8" s="25">
        <f t="shared" si="1"/>
        <v>0</v>
      </c>
      <c r="AH8" s="22"/>
      <c r="AI8" s="22"/>
      <c r="AJ8" s="23">
        <f t="shared" si="12"/>
        <v>0</v>
      </c>
      <c r="AK8" s="25">
        <f t="shared" si="2"/>
        <v>0</v>
      </c>
      <c r="AL8" s="22"/>
      <c r="AM8" s="22"/>
      <c r="AN8" s="23">
        <f t="shared" si="13"/>
        <v>0</v>
      </c>
      <c r="AO8" s="25">
        <f t="shared" si="3"/>
        <v>0</v>
      </c>
      <c r="AP8" s="22">
        <v>419</v>
      </c>
      <c r="AQ8" s="24">
        <f>IF(AP8=0,0,IFERROR(AP8/X8,""))</f>
        <v>1.2215743440233235</v>
      </c>
      <c r="AR8" s="25" t="str">
        <f t="shared" si="4"/>
        <v>Verde</v>
      </c>
    </row>
  </sheetData>
  <mergeCells count="8">
    <mergeCell ref="A2:E2"/>
    <mergeCell ref="AP2:AR2"/>
    <mergeCell ref="Z2:AC2"/>
    <mergeCell ref="F2:R2"/>
    <mergeCell ref="S2:Y2"/>
    <mergeCell ref="AD2:AG2"/>
    <mergeCell ref="AH2:AK2"/>
    <mergeCell ref="AL2:AO2"/>
  </mergeCells>
  <conditionalFormatting sqref="AC4:AJ8 AR4:AR8">
    <cfRule type="cellIs" dxfId="15" priority="33" operator="equal">
      <formula>0</formula>
    </cfRule>
    <cfRule type="containsText" dxfId="14" priority="34" operator="containsText" text="ROJO">
      <formula>NOT(ISERROR(SEARCH("ROJO",AC4)))</formula>
    </cfRule>
    <cfRule type="containsText" dxfId="13" priority="35" operator="containsText" text="AMARILLO">
      <formula>NOT(ISERROR(SEARCH("AMARILLO",AC4)))</formula>
    </cfRule>
    <cfRule type="containsText" dxfId="12" priority="36" operator="containsText" text="VERDE">
      <formula>NOT(ISERROR(SEARCH("VERDE",AC4)))</formula>
    </cfRule>
  </conditionalFormatting>
  <conditionalFormatting sqref="AK4:AK8 AO4:AO8">
    <cfRule type="cellIs" dxfId="11" priority="9" operator="equal">
      <formula>0</formula>
    </cfRule>
    <cfRule type="containsText" dxfId="10" priority="10" operator="containsText" text="ROJO">
      <formula>NOT(ISERROR(SEARCH("ROJO",AK4)))</formula>
    </cfRule>
    <cfRule type="containsText" dxfId="9" priority="11" operator="containsText" text="AMARILLO">
      <formula>NOT(ISERROR(SEARCH("AMARILLO",AK4)))</formula>
    </cfRule>
    <cfRule type="containsText" dxfId="8" priority="12" operator="containsText" text="VERDE">
      <formula>NOT(ISERROR(SEARCH("VERDE",AK4)))</formula>
    </cfRule>
  </conditionalFormatting>
  <conditionalFormatting sqref="AL4:AL8">
    <cfRule type="cellIs" dxfId="7" priority="5" operator="equal">
      <formula>0</formula>
    </cfRule>
    <cfRule type="containsText" dxfId="6" priority="6" operator="containsText" text="ROJO">
      <formula>NOT(ISERROR(SEARCH("ROJO",AL4)))</formula>
    </cfRule>
    <cfRule type="containsText" dxfId="5" priority="7" operator="containsText" text="AMARILLO">
      <formula>NOT(ISERROR(SEARCH("AMARILLO",AL4)))</formula>
    </cfRule>
    <cfRule type="containsText" dxfId="4" priority="8" operator="containsText" text="VERDE">
      <formula>NOT(ISERROR(SEARCH("VERDE",AL4)))</formula>
    </cfRule>
  </conditionalFormatting>
  <conditionalFormatting sqref="AM4:AN8">
    <cfRule type="cellIs" dxfId="3" priority="1" operator="equal">
      <formula>0</formula>
    </cfRule>
    <cfRule type="containsText" dxfId="2" priority="2" operator="containsText" text="ROJO">
      <formula>NOT(ISERROR(SEARCH("ROJO",AM4)))</formula>
    </cfRule>
    <cfRule type="containsText" dxfId="1" priority="3" operator="containsText" text="AMARILLO">
      <formula>NOT(ISERROR(SEARCH("AMARILLO",AM4)))</formula>
    </cfRule>
    <cfRule type="containsText" dxfId="0" priority="4" operator="containsText" text="VERDE">
      <formula>NOT(ISERROR(SEARCH("VERDE",AM4)))</formula>
    </cfRule>
  </conditionalFormatting>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6"/>
  <sheetViews>
    <sheetView topLeftCell="C8" zoomScale="120" zoomScaleNormal="120" workbookViewId="0">
      <selection activeCell="F10" sqref="F10"/>
    </sheetView>
  </sheetViews>
  <sheetFormatPr baseColWidth="10" defaultColWidth="11.42578125" defaultRowHeight="14.25"/>
  <cols>
    <col min="1" max="1" width="14.5703125" style="3" customWidth="1"/>
    <col min="2" max="2" width="24.85546875" style="3" customWidth="1"/>
    <col min="3" max="3" width="77.28515625" style="8" customWidth="1"/>
    <col min="4" max="4" width="13.7109375" style="3" customWidth="1"/>
    <col min="5" max="5" width="15.7109375" style="3" customWidth="1"/>
    <col min="6" max="6" width="39" style="9" customWidth="1"/>
    <col min="7" max="16384" width="11.42578125" style="3"/>
  </cols>
  <sheetData>
    <row r="1" spans="1:6" ht="15">
      <c r="A1" s="10" t="s">
        <v>5</v>
      </c>
      <c r="B1" s="11"/>
      <c r="C1" s="11"/>
      <c r="D1" s="11"/>
      <c r="E1" s="11"/>
      <c r="F1" s="12"/>
    </row>
    <row r="2" spans="1:6" ht="15">
      <c r="A2" s="68" t="s">
        <v>4</v>
      </c>
      <c r="B2" s="68"/>
      <c r="C2" s="13" t="s">
        <v>7</v>
      </c>
      <c r="D2" s="13" t="s">
        <v>8</v>
      </c>
      <c r="E2" s="13" t="s">
        <v>29</v>
      </c>
      <c r="F2" s="14" t="s">
        <v>10</v>
      </c>
    </row>
    <row r="3" spans="1:6" ht="14.65" customHeight="1">
      <c r="A3" s="75" t="s">
        <v>75</v>
      </c>
      <c r="B3" s="16" t="s">
        <v>71</v>
      </c>
      <c r="C3" s="4" t="s">
        <v>22</v>
      </c>
      <c r="D3" s="5" t="s">
        <v>82</v>
      </c>
      <c r="E3" s="5" t="s">
        <v>79</v>
      </c>
      <c r="F3" s="6" t="s">
        <v>55</v>
      </c>
    </row>
    <row r="4" spans="1:6" ht="25.5">
      <c r="A4" s="76"/>
      <c r="B4" s="37" t="s">
        <v>72</v>
      </c>
      <c r="C4" s="4" t="s">
        <v>77</v>
      </c>
      <c r="D4" s="5" t="s">
        <v>82</v>
      </c>
      <c r="E4" s="5" t="s">
        <v>80</v>
      </c>
      <c r="F4" s="6">
        <v>2024</v>
      </c>
    </row>
    <row r="5" spans="1:6" ht="29.45" customHeight="1">
      <c r="A5" s="76"/>
      <c r="B5" s="37" t="s">
        <v>73</v>
      </c>
      <c r="C5" s="4" t="s">
        <v>78</v>
      </c>
      <c r="D5" s="5" t="s">
        <v>82</v>
      </c>
      <c r="E5" s="5" t="s">
        <v>81</v>
      </c>
      <c r="F5" s="27" t="s">
        <v>63</v>
      </c>
    </row>
    <row r="6" spans="1:6" ht="25.5" customHeight="1">
      <c r="A6" s="76"/>
      <c r="B6" s="16" t="s">
        <v>117</v>
      </c>
      <c r="C6" s="4" t="s">
        <v>118</v>
      </c>
      <c r="D6" s="5" t="s">
        <v>82</v>
      </c>
      <c r="E6" s="5" t="s">
        <v>81</v>
      </c>
      <c r="F6" s="27" t="s">
        <v>25</v>
      </c>
    </row>
    <row r="7" spans="1:6" ht="56.65" customHeight="1">
      <c r="A7" s="77"/>
      <c r="B7" s="16" t="s">
        <v>74</v>
      </c>
      <c r="C7" s="4" t="s">
        <v>84</v>
      </c>
      <c r="D7" s="5" t="s">
        <v>82</v>
      </c>
      <c r="E7" s="5" t="s">
        <v>83</v>
      </c>
      <c r="F7" s="6" t="s">
        <v>56</v>
      </c>
    </row>
    <row r="8" spans="1:6" ht="55.15" customHeight="1">
      <c r="A8" s="78" t="s">
        <v>50</v>
      </c>
      <c r="B8" s="15" t="s">
        <v>85</v>
      </c>
      <c r="C8" s="4" t="s">
        <v>67</v>
      </c>
      <c r="D8" s="5" t="s">
        <v>82</v>
      </c>
      <c r="E8" s="5" t="s">
        <v>30</v>
      </c>
      <c r="F8" s="6" t="s">
        <v>66</v>
      </c>
    </row>
    <row r="9" spans="1:6" ht="25.5">
      <c r="A9" s="79"/>
      <c r="B9" s="15" t="s">
        <v>86</v>
      </c>
      <c r="C9" s="4" t="s">
        <v>27</v>
      </c>
      <c r="D9" s="5" t="s">
        <v>82</v>
      </c>
      <c r="E9" s="5" t="s">
        <v>30</v>
      </c>
      <c r="F9" s="6" t="s">
        <v>68</v>
      </c>
    </row>
    <row r="10" spans="1:6" ht="85.5">
      <c r="A10" s="79"/>
      <c r="B10" s="15" t="s">
        <v>87</v>
      </c>
      <c r="C10" s="4" t="s">
        <v>23</v>
      </c>
      <c r="D10" s="5" t="s">
        <v>82</v>
      </c>
      <c r="E10" s="5" t="s">
        <v>32</v>
      </c>
      <c r="F10" s="6" t="s">
        <v>69</v>
      </c>
    </row>
    <row r="11" spans="1:6" ht="25.5">
      <c r="A11" s="79"/>
      <c r="B11" s="15" t="s">
        <v>88</v>
      </c>
      <c r="C11" s="4" t="s">
        <v>111</v>
      </c>
      <c r="D11" s="5" t="s">
        <v>82</v>
      </c>
      <c r="E11" s="5" t="s">
        <v>32</v>
      </c>
      <c r="F11" s="6" t="s">
        <v>57</v>
      </c>
    </row>
    <row r="12" spans="1:6" ht="99.75">
      <c r="A12" s="79"/>
      <c r="B12" s="15" t="s">
        <v>89</v>
      </c>
      <c r="C12" s="4" t="s">
        <v>28</v>
      </c>
      <c r="D12" s="5" t="s">
        <v>82</v>
      </c>
      <c r="E12" s="5" t="s">
        <v>32</v>
      </c>
      <c r="F12" s="6" t="s">
        <v>59</v>
      </c>
    </row>
    <row r="13" spans="1:6" ht="171">
      <c r="A13" s="79"/>
      <c r="B13" s="15" t="s">
        <v>90</v>
      </c>
      <c r="C13" s="4" t="s">
        <v>44</v>
      </c>
      <c r="D13" s="5" t="s">
        <v>82</v>
      </c>
      <c r="E13" s="5" t="s">
        <v>32</v>
      </c>
      <c r="F13" s="6" t="s">
        <v>58</v>
      </c>
    </row>
    <row r="14" spans="1:6" ht="142.5">
      <c r="A14" s="79"/>
      <c r="B14" s="15" t="s">
        <v>91</v>
      </c>
      <c r="C14" s="4" t="s">
        <v>33</v>
      </c>
      <c r="D14" s="5" t="s">
        <v>82</v>
      </c>
      <c r="E14" s="5" t="s">
        <v>32</v>
      </c>
      <c r="F14" s="6" t="s">
        <v>64</v>
      </c>
    </row>
    <row r="15" spans="1:6" ht="114.75">
      <c r="A15" s="79"/>
      <c r="B15" s="42" t="s">
        <v>92</v>
      </c>
      <c r="C15" s="4" t="s">
        <v>24</v>
      </c>
      <c r="D15" s="5" t="s">
        <v>82</v>
      </c>
      <c r="E15" s="5" t="s">
        <v>30</v>
      </c>
      <c r="F15" s="6" t="s">
        <v>26</v>
      </c>
    </row>
    <row r="16" spans="1:6" ht="107.65" customHeight="1">
      <c r="A16" s="79"/>
      <c r="B16" s="42" t="s">
        <v>93</v>
      </c>
      <c r="C16" s="4" t="s">
        <v>34</v>
      </c>
      <c r="D16" s="5" t="s">
        <v>82</v>
      </c>
      <c r="E16" s="6" t="s">
        <v>30</v>
      </c>
      <c r="F16" s="6" t="s">
        <v>35</v>
      </c>
    </row>
    <row r="17" spans="1:6" ht="51">
      <c r="A17" s="79"/>
      <c r="B17" s="42" t="s">
        <v>94</v>
      </c>
      <c r="C17" s="4" t="s">
        <v>37</v>
      </c>
      <c r="D17" s="5" t="s">
        <v>82</v>
      </c>
      <c r="E17" s="6" t="s">
        <v>30</v>
      </c>
      <c r="F17" s="6" t="s">
        <v>6</v>
      </c>
    </row>
    <row r="18" spans="1:6" ht="127.5">
      <c r="A18" s="79"/>
      <c r="B18" s="42" t="s">
        <v>95</v>
      </c>
      <c r="C18" s="4" t="s">
        <v>39</v>
      </c>
      <c r="D18" s="5" t="s">
        <v>82</v>
      </c>
      <c r="E18" s="6" t="s">
        <v>31</v>
      </c>
      <c r="F18" s="6">
        <v>45</v>
      </c>
    </row>
    <row r="19" spans="1:6" ht="38.25">
      <c r="A19" s="79"/>
      <c r="B19" s="42" t="s">
        <v>96</v>
      </c>
      <c r="C19" s="4" t="s">
        <v>38</v>
      </c>
      <c r="D19" s="5" t="s">
        <v>82</v>
      </c>
      <c r="E19" s="6" t="s">
        <v>31</v>
      </c>
      <c r="F19" s="6">
        <v>2021</v>
      </c>
    </row>
    <row r="20" spans="1:6" ht="178.5">
      <c r="A20" s="80"/>
      <c r="B20" s="42" t="s">
        <v>97</v>
      </c>
      <c r="C20" s="4" t="s">
        <v>41</v>
      </c>
      <c r="D20" s="5" t="s">
        <v>82</v>
      </c>
      <c r="E20" s="6" t="s">
        <v>32</v>
      </c>
      <c r="F20" s="6" t="s">
        <v>62</v>
      </c>
    </row>
    <row r="21" spans="1:6" ht="84" customHeight="1">
      <c r="A21" s="62" t="s">
        <v>43</v>
      </c>
      <c r="B21" s="39" t="s">
        <v>98</v>
      </c>
      <c r="C21" s="4" t="s">
        <v>36</v>
      </c>
      <c r="D21" s="5" t="s">
        <v>82</v>
      </c>
      <c r="E21" s="6" t="s">
        <v>30</v>
      </c>
      <c r="F21" s="6" t="s">
        <v>61</v>
      </c>
    </row>
    <row r="22" spans="1:6" ht="84" customHeight="1">
      <c r="A22" s="63"/>
      <c r="B22" s="40" t="s">
        <v>99</v>
      </c>
      <c r="C22" s="4" t="s">
        <v>52</v>
      </c>
      <c r="D22" s="5" t="s">
        <v>82</v>
      </c>
      <c r="E22" s="5" t="s">
        <v>51</v>
      </c>
      <c r="F22" s="30">
        <v>1.3001</v>
      </c>
    </row>
    <row r="23" spans="1:6" ht="84" customHeight="1">
      <c r="A23" s="63"/>
      <c r="B23" s="40" t="s">
        <v>100</v>
      </c>
      <c r="C23" s="4" t="s">
        <v>53</v>
      </c>
      <c r="D23" s="5" t="s">
        <v>82</v>
      </c>
      <c r="E23" s="5" t="s">
        <v>51</v>
      </c>
      <c r="F23" s="30">
        <v>1.0001</v>
      </c>
    </row>
    <row r="24" spans="1:6" ht="84" customHeight="1">
      <c r="A24" s="63"/>
      <c r="B24" s="40" t="s">
        <v>101</v>
      </c>
      <c r="C24" s="4" t="s">
        <v>54</v>
      </c>
      <c r="D24" s="5" t="s">
        <v>82</v>
      </c>
      <c r="E24" s="5" t="s">
        <v>51</v>
      </c>
      <c r="F24" s="30">
        <v>1E-4</v>
      </c>
    </row>
    <row r="25" spans="1:6">
      <c r="A25" s="63"/>
      <c r="B25" s="39" t="s">
        <v>102</v>
      </c>
      <c r="C25" s="4" t="s">
        <v>12</v>
      </c>
      <c r="D25" s="5" t="s">
        <v>82</v>
      </c>
      <c r="E25" s="5" t="s">
        <v>31</v>
      </c>
      <c r="F25" s="28">
        <v>26</v>
      </c>
    </row>
    <row r="26" spans="1:6">
      <c r="A26" s="63"/>
      <c r="B26" s="39" t="s">
        <v>103</v>
      </c>
      <c r="C26" s="4" t="s">
        <v>21</v>
      </c>
      <c r="D26" s="5" t="s">
        <v>82</v>
      </c>
      <c r="E26" s="5" t="s">
        <v>31</v>
      </c>
      <c r="F26" s="28">
        <v>26</v>
      </c>
    </row>
    <row r="27" spans="1:6" ht="24">
      <c r="A27" s="64"/>
      <c r="B27" s="39" t="s">
        <v>104</v>
      </c>
      <c r="C27" s="4" t="s">
        <v>40</v>
      </c>
      <c r="D27" s="5" t="s">
        <v>82</v>
      </c>
      <c r="E27" s="6" t="s">
        <v>30</v>
      </c>
      <c r="F27" s="28" t="s">
        <v>60</v>
      </c>
    </row>
    <row r="28" spans="1:6" ht="25.5">
      <c r="A28" s="53" t="s">
        <v>0</v>
      </c>
      <c r="B28" s="18" t="s">
        <v>105</v>
      </c>
      <c r="C28" s="7" t="s">
        <v>112</v>
      </c>
      <c r="D28" s="6" t="s">
        <v>82</v>
      </c>
      <c r="E28" s="5" t="s">
        <v>31</v>
      </c>
      <c r="F28" s="6">
        <v>0</v>
      </c>
    </row>
    <row r="29" spans="1:6" ht="71.25">
      <c r="A29" s="54"/>
      <c r="B29" s="18" t="s">
        <v>106</v>
      </c>
      <c r="C29" s="7" t="s">
        <v>13</v>
      </c>
      <c r="D29" s="6" t="s">
        <v>9</v>
      </c>
      <c r="E29" s="5" t="s">
        <v>31</v>
      </c>
      <c r="F29" s="6">
        <v>0</v>
      </c>
    </row>
    <row r="30" spans="1:6" ht="32.25" customHeight="1">
      <c r="A30" s="54"/>
      <c r="B30" s="18" t="s">
        <v>107</v>
      </c>
      <c r="C30" s="7" t="s">
        <v>14</v>
      </c>
      <c r="D30" s="6" t="s">
        <v>9</v>
      </c>
      <c r="E30" s="5" t="s">
        <v>31</v>
      </c>
      <c r="F30" s="31">
        <f>IF(F29=0,0,IFERROR(F29/F28,""))</f>
        <v>0</v>
      </c>
    </row>
    <row r="31" spans="1:6" ht="25.5" customHeight="1">
      <c r="A31" s="55"/>
      <c r="B31" s="18" t="s">
        <v>108</v>
      </c>
      <c r="C31" s="4" t="s">
        <v>49</v>
      </c>
      <c r="D31" s="6" t="s">
        <v>9</v>
      </c>
      <c r="E31" s="6" t="s">
        <v>30</v>
      </c>
      <c r="F31" s="32">
        <f>IF(F30="","",IF(F30&gt;1.3,"Rojo",IF(F$21="Ascendente",IF(AND(F30=0,F30=0),0,IF(AND(F30&lt;=F$22,F30&gt;0),"Rojo",IF(AND(F30&gt;F$22,F30&lt;=F$23),"Amarillo",IF(AND(F30&gt;F$23,F30&lt;=F$24),"Verde")))),IF(F$21="Descendente",IF(AND(F30&gt;=F$24,F30&lt;F$23),"Verde",IF(AND(F30&gt;=F$23,F30&lt;F$22),"Amarillo",IF(AND(F30&gt;=F$22,F30&gt;1.3),"Rojo",0)))))))</f>
        <v>0</v>
      </c>
    </row>
    <row r="32" spans="1:6" ht="25.5">
      <c r="A32" s="69" t="s">
        <v>1</v>
      </c>
      <c r="B32" s="19" t="s">
        <v>105</v>
      </c>
      <c r="C32" s="7" t="s">
        <v>113</v>
      </c>
      <c r="D32" s="6" t="s">
        <v>82</v>
      </c>
      <c r="E32" s="5" t="s">
        <v>31</v>
      </c>
      <c r="F32" s="6">
        <v>0</v>
      </c>
    </row>
    <row r="33" spans="1:6" ht="71.25">
      <c r="A33" s="70"/>
      <c r="B33" s="19" t="s">
        <v>106</v>
      </c>
      <c r="C33" s="7" t="s">
        <v>17</v>
      </c>
      <c r="D33" s="6" t="s">
        <v>9</v>
      </c>
      <c r="E33" s="5" t="s">
        <v>31</v>
      </c>
      <c r="F33" s="6">
        <v>0</v>
      </c>
    </row>
    <row r="34" spans="1:6" ht="71.25">
      <c r="A34" s="70"/>
      <c r="B34" s="19" t="s">
        <v>107</v>
      </c>
      <c r="C34" s="7" t="s">
        <v>15</v>
      </c>
      <c r="D34" s="6" t="s">
        <v>9</v>
      </c>
      <c r="E34" s="5" t="s">
        <v>31</v>
      </c>
      <c r="F34" s="31">
        <f>IF(F33=0,0,IFERROR(F33/F32,""))</f>
        <v>0</v>
      </c>
    </row>
    <row r="35" spans="1:6" ht="71.25">
      <c r="A35" s="71"/>
      <c r="B35" s="19" t="s">
        <v>108</v>
      </c>
      <c r="C35" s="4" t="s">
        <v>49</v>
      </c>
      <c r="D35" s="6" t="s">
        <v>9</v>
      </c>
      <c r="E35" s="6" t="s">
        <v>30</v>
      </c>
      <c r="F35" s="32">
        <f>IF(F34="","",IF(F34&gt;1.3,"Rojo",IF(F$21="Ascendente",IF(AND(F34=0,F34=0),0,IF(AND(F34&lt;=F$22,F34&gt;0),"Rojo",IF(AND(F34&gt;F$22,F34&lt;=F$23),"Amarillo",IF(AND(F34&gt;F$23,F34&lt;=F$24),"Verde")))),IF(F$21="Descendente",IF(AND(F34&gt;=F$24,F34&lt;F$23),"Verde",IF(AND(F34&gt;=F$23,F34&lt;F$22),"Amarillo",IF(AND(F34&gt;=F$22,F34&gt;1.3),"Rojo",0)))))))</f>
        <v>0</v>
      </c>
    </row>
    <row r="36" spans="1:6" ht="25.5">
      <c r="A36" s="72" t="s">
        <v>2</v>
      </c>
      <c r="B36" s="20" t="s">
        <v>105</v>
      </c>
      <c r="C36" s="7" t="s">
        <v>114</v>
      </c>
      <c r="D36" s="6" t="s">
        <v>82</v>
      </c>
      <c r="E36" s="5" t="s">
        <v>31</v>
      </c>
      <c r="F36" s="6">
        <v>0</v>
      </c>
    </row>
    <row r="37" spans="1:6" ht="71.25">
      <c r="A37" s="73"/>
      <c r="B37" s="20" t="s">
        <v>106</v>
      </c>
      <c r="C37" s="7" t="s">
        <v>18</v>
      </c>
      <c r="D37" s="6" t="s">
        <v>9</v>
      </c>
      <c r="E37" s="5" t="s">
        <v>31</v>
      </c>
      <c r="F37" s="6">
        <v>0</v>
      </c>
    </row>
    <row r="38" spans="1:6" ht="71.25">
      <c r="A38" s="73"/>
      <c r="B38" s="20" t="s">
        <v>107</v>
      </c>
      <c r="C38" s="7" t="s">
        <v>16</v>
      </c>
      <c r="D38" s="6" t="s">
        <v>9</v>
      </c>
      <c r="E38" s="5" t="s">
        <v>31</v>
      </c>
      <c r="F38" s="31">
        <f>IF(F37=0,0,IFERROR(F37/F36,""))</f>
        <v>0</v>
      </c>
    </row>
    <row r="39" spans="1:6" ht="71.25">
      <c r="A39" s="74"/>
      <c r="B39" s="20" t="s">
        <v>108</v>
      </c>
      <c r="C39" s="4" t="s">
        <v>48</v>
      </c>
      <c r="D39" s="6" t="s">
        <v>9</v>
      </c>
      <c r="E39" s="6" t="s">
        <v>30</v>
      </c>
      <c r="F39" s="32">
        <f>IF(F38="","",IF(F38&gt;1.3,"Rojo",IF(F$21="Ascendente",IF(AND(F38=0,F38=0),0,IF(AND(F38&lt;=F$22,F38&gt;0),"Rojo",IF(AND(F38&gt;F$22,F38&lt;=F$23),"Amarillo",IF(AND(F38&gt;F$23,F38&lt;=F$24),"Verde")))),IF(F$21="Descendente",IF(AND(F38&gt;=F$24,F38&lt;F$23),"Verde",IF(AND(F38&gt;=F$23,F38&lt;F$22),"Amarillo",IF(AND(F38&gt;=F$22,F38&gt;1.3),"Rojo",0)))))))</f>
        <v>0</v>
      </c>
    </row>
    <row r="40" spans="1:6" ht="25.5">
      <c r="A40" s="65" t="s">
        <v>3</v>
      </c>
      <c r="B40" s="21" t="s">
        <v>105</v>
      </c>
      <c r="C40" s="7" t="s">
        <v>115</v>
      </c>
      <c r="D40" s="6" t="s">
        <v>82</v>
      </c>
      <c r="E40" s="5" t="s">
        <v>31</v>
      </c>
      <c r="F40" s="6">
        <v>26</v>
      </c>
    </row>
    <row r="41" spans="1:6" ht="71.25">
      <c r="A41" s="66"/>
      <c r="B41" s="21" t="s">
        <v>106</v>
      </c>
      <c r="C41" s="7" t="s">
        <v>20</v>
      </c>
      <c r="D41" s="6" t="s">
        <v>9</v>
      </c>
      <c r="E41" s="5" t="s">
        <v>31</v>
      </c>
      <c r="F41" s="6">
        <v>30</v>
      </c>
    </row>
    <row r="42" spans="1:6" ht="71.25">
      <c r="A42" s="66"/>
      <c r="B42" s="21" t="s">
        <v>107</v>
      </c>
      <c r="C42" s="7" t="s">
        <v>19</v>
      </c>
      <c r="D42" s="6" t="s">
        <v>9</v>
      </c>
      <c r="E42" s="5" t="s">
        <v>31</v>
      </c>
      <c r="F42" s="31">
        <f>IF(F41=0,0,IFERROR(F41/F40,""))</f>
        <v>1.1538461538461537</v>
      </c>
    </row>
    <row r="43" spans="1:6" ht="71.25">
      <c r="A43" s="67"/>
      <c r="B43" s="21" t="s">
        <v>108</v>
      </c>
      <c r="C43" s="4" t="s">
        <v>47</v>
      </c>
      <c r="D43" s="6" t="s">
        <v>9</v>
      </c>
      <c r="E43" s="6" t="s">
        <v>30</v>
      </c>
      <c r="F43" s="32" t="str">
        <f>IF(F42="","",IF(F42&gt;1.3,"Rojo",IF(F$21="Ascendente",IF(AND(F42=0,F42=0),0,IF(AND(F42&lt;=F$22,F42&gt;0),"Rojo",IF(AND(F42&gt;F$22,F42&lt;=F$23),"Amarillo",IF(AND(F42&gt;F$23,F42&lt;=F$24),"Verde")))),IF(F$21="Descendente",IF(AND(F42&gt;=F$24,F42&lt;F$23),"Verde",IF(AND(F42&gt;=F$23,F42&lt;F$22),"Amarillo",IF(AND(F42&gt;=F$22,F42&gt;1.3),"Rojo",0)))))))</f>
        <v>Amarillo</v>
      </c>
    </row>
    <row r="44" spans="1:6" ht="25.5">
      <c r="A44" s="52" t="s">
        <v>42</v>
      </c>
      <c r="B44" s="39" t="s">
        <v>109</v>
      </c>
      <c r="C44" s="4" t="s">
        <v>116</v>
      </c>
      <c r="D44" s="5" t="s">
        <v>82</v>
      </c>
      <c r="E44" s="5" t="s">
        <v>31</v>
      </c>
      <c r="F44" s="6">
        <v>30</v>
      </c>
    </row>
    <row r="45" spans="1:6" ht="25.5">
      <c r="A45" s="52"/>
      <c r="B45" s="39" t="s">
        <v>110</v>
      </c>
      <c r="C45" s="4" t="s">
        <v>45</v>
      </c>
      <c r="D45" s="5" t="s">
        <v>82</v>
      </c>
      <c r="E45" s="5" t="s">
        <v>31</v>
      </c>
      <c r="F45" s="33">
        <f>IF(F44=0,0,IFERROR(F44/F26,""))</f>
        <v>1.1538461538461537</v>
      </c>
    </row>
    <row r="46" spans="1:6" ht="25.5">
      <c r="A46" s="52"/>
      <c r="B46" s="41" t="s">
        <v>108</v>
      </c>
      <c r="C46" s="4" t="s">
        <v>46</v>
      </c>
      <c r="D46" s="5" t="s">
        <v>82</v>
      </c>
      <c r="E46" s="6" t="s">
        <v>30</v>
      </c>
      <c r="F46" s="32" t="str">
        <f>IF(F45="","",IF(F45&gt;1.3,"Rojo",IF(F$21="Ascendente",IF(AND(F45=0,F45=0),0,IF(AND(F45&lt;=F$22,F45&gt;0),"Rojo",IF(AND(F45&gt;F$22,F45&lt;=F$23),"Amarillo",IF(AND(F45&gt;F$23,F45&lt;=F$24),"Verde")))),IF(F$21="Descendente",IF(AND(F45&gt;=F$24,F45&lt;F$23),"Verde",IF(AND(F45&gt;=F$23,F45&lt;F$22),"Amarillo",IF(AND(F45&gt;=F$22,F45&gt;1.3),"Rojo",0)))))))</f>
        <v>Amarillo</v>
      </c>
    </row>
  </sheetData>
  <autoFilter ref="A2:F46">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DIF</cp:lastModifiedBy>
  <cp:revision>0</cp:revision>
  <cp:lastPrinted>2024-10-15T21:28:03Z</cp:lastPrinted>
  <dcterms:created xsi:type="dcterms:W3CDTF">2020-02-13T20:51:23Z</dcterms:created>
  <dcterms:modified xsi:type="dcterms:W3CDTF">2025-04-10T19:12:05Z</dcterms:modified>
</cp:coreProperties>
</file>